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3275" windowHeight="11640" activeTab="0"/>
  </bookViews>
  <sheets>
    <sheet name="Aggiornamento" sheetId="1" r:id="rId1"/>
  </sheets>
  <definedNames>
    <definedName name="_xlnm.Print_Area" localSheetId="0">'Aggiornamento'!$B$1:$N$66</definedName>
  </definedNames>
  <calcPr fullCalcOnLoad="1"/>
</workbook>
</file>

<file path=xl/sharedStrings.xml><?xml version="1.0" encoding="utf-8"?>
<sst xmlns="http://schemas.openxmlformats.org/spreadsheetml/2006/main" count="61" uniqueCount="53">
  <si>
    <t xml:space="preserve">Rapporto tra il costo del personale operaio e quello tecnico/amministrativo, ovvero costo convenzionale </t>
  </si>
  <si>
    <t>&gt; 6</t>
  </si>
  <si>
    <t>5 anni</t>
  </si>
  <si>
    <t>30 anni</t>
  </si>
  <si>
    <t>REQUISITI REPUTAZIONALI</t>
  </si>
  <si>
    <t>INDICI</t>
  </si>
  <si>
    <t>VALORI</t>
  </si>
  <si>
    <t>Totale minimo</t>
  </si>
  <si>
    <t>Totale massimo</t>
  </si>
  <si>
    <t>Differenza (rating massimo)</t>
  </si>
  <si>
    <t>PATRIMONIO NETTO</t>
  </si>
  <si>
    <t>CREDITI</t>
  </si>
  <si>
    <t>DEBITI</t>
  </si>
  <si>
    <t>ANNI DI RIFERIMENTO</t>
  </si>
  <si>
    <t>COSTO PERSONALE TECNICO - AMMINISTRATIVO</t>
  </si>
  <si>
    <t>COSTO PERSONALE OPERAIO</t>
  </si>
  <si>
    <t>COSTO DECENNIO ATTREZZATURE</t>
  </si>
  <si>
    <t>CIFRA D'AFFARI IN LAVORI DECENNIO</t>
  </si>
  <si>
    <t>TIPO</t>
  </si>
  <si>
    <t>ANNI</t>
  </si>
  <si>
    <t>MIN</t>
  </si>
  <si>
    <t>MAX</t>
  </si>
  <si>
    <t>INCREMENTO PREMIALE</t>
  </si>
  <si>
    <t>IMPORTO CLASSIFICA POSSEDUTA</t>
  </si>
  <si>
    <t>RATING</t>
  </si>
  <si>
    <t>TOTALE QUALIFICAZIONE</t>
  </si>
  <si>
    <t xml:space="preserve">NOME IMPRESA,LEGALE RAPPRESENTANTE,SEDE, CONTATTI                                                                   </t>
  </si>
  <si>
    <t xml:space="preserve">da anni </t>
  </si>
  <si>
    <t xml:space="preserve">a anni </t>
  </si>
  <si>
    <t>Anni medi di anzianità in azienda di almeno il 10% di personale riferita al momento in cui si compila il rating</t>
  </si>
  <si>
    <t>ANNI MEDI</t>
  </si>
  <si>
    <t>PUNTI</t>
  </si>
  <si>
    <t>DATA DI COMPILAZIONE</t>
  </si>
  <si>
    <t>Indice di liquidità</t>
  </si>
  <si>
    <t xml:space="preserve">Macchinari ed attrezzature /(costo su cifra d’affari in lavori) </t>
  </si>
  <si>
    <r>
      <t xml:space="preserve">N° certificazioni </t>
    </r>
    <r>
      <rPr>
        <b/>
        <sz val="12"/>
        <rFont val="Century Gothic"/>
        <family val="2"/>
      </rPr>
      <t xml:space="preserve"> </t>
    </r>
  </si>
  <si>
    <t>Vita aziendale (numero anni dalla data di costituzione)</t>
  </si>
  <si>
    <t>SOA - CATEGORIA:……………       CLASSIFICA:……………</t>
  </si>
  <si>
    <t>&gt;1%</t>
  </si>
  <si>
    <r>
      <t>Patrimonio netto decennio su cifra affari in lavori</t>
    </r>
    <r>
      <rPr>
        <b/>
        <sz val="12"/>
        <rFont val="Century Gothic"/>
        <family val="2"/>
      </rPr>
      <t xml:space="preserve"> </t>
    </r>
  </si>
  <si>
    <t>CIFRA D'AFFARI DECENNIO</t>
  </si>
  <si>
    <t>Costo del personale operaio su cifra affari in lavori nell’ultimo decennio</t>
  </si>
  <si>
    <t>Costo del personale tecnico/amministrativo su cifra d’affari in lavori nell’ultimo decennio</t>
  </si>
  <si>
    <t>≤ 6</t>
  </si>
  <si>
    <t>≤ 1%</t>
  </si>
  <si>
    <t>LAVORI PUBBLICI</t>
  </si>
  <si>
    <t>LAVORI PRIVATI</t>
  </si>
  <si>
    <t>LAVORI DI RICOSTRUZIONE POST SISMA</t>
  </si>
  <si>
    <t>Valori positivi degli esercizi degli ultimi 10 anni precedenti alla data di compilazione del rating</t>
  </si>
  <si>
    <t xml:space="preserve">€ </t>
  </si>
  <si>
    <t>I VALORI RIPORTATI NELLE CASELLE SOTTOSTANTI NON INCIDONO SUL CALCOLO DEL RATING.</t>
  </si>
  <si>
    <t>VANNO DICHIARATI GLI IMPORTI COMPLESSIVI DEI LAVORI CONTRATTUALIZZATI AL NETTO DELL'IMPORTO DELLA QUOTA PARTE DEI LAVORI ESEGUITI.</t>
  </si>
  <si>
    <r>
      <rPr>
        <sz val="14"/>
        <rFont val="Arial"/>
        <family val="2"/>
      </rPr>
      <t xml:space="preserve">DICHIARAZIONE SOSTITUTIVA DI CERTIFICAZIONE
(Art. 46 D.P.R. n. 445 del 28 dicembre 2000)
Il/la sottoscritto/a ________________________________________________________________ nato/a a ___________________________________________ (prov. _____ ) il _______________ residente in __________________________________ (prov. _____ ) via/piazza _____________ __________________________________________________ n. ____________________________ Sotto la sua personale responsabilità ed a piena conoscenza della responsabilità penale prevista per le dichiarazioni false dall’art.76 del D.P.R. 445/2000 e dalle disposizioni del Codice Penale e dalle leggi speciali in materia
DICHIARA
che i dati riportati sul foglio di calcolo del RATING sono desunti dai bilanci ufficiali degli ultimi (***) anni.
Dichiara altresì di essere informato, ai sensi e per gli effetti di cui all'art.10 della legge 675/96, che i dati personali raccolti saranno trattati, anche con strumenti informatici, esclusivamente nell'ambito del procedimento per il quale la presente dichiarazione viene resa.
___________________________   (luogo e data)                   Il/la dichiarante _________________________(firma per esteso e leggibile)
</t>
    </r>
    <r>
      <rPr>
        <sz val="12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</si>
</sst>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sz val="13"/>
      <name val="Century Gothic"/>
      <family val="2"/>
    </font>
    <font>
      <b/>
      <sz val="13"/>
      <color indexed="63"/>
      <name val="Century Gothic"/>
      <family val="2"/>
    </font>
    <font>
      <sz val="13"/>
      <color indexed="63"/>
      <name val="Century Gothic"/>
      <family val="2"/>
    </font>
    <font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5"/>
      <color indexed="12"/>
      <name val="Arial"/>
      <family val="2"/>
    </font>
    <font>
      <u val="single"/>
      <sz val="5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5"/>
      <color theme="10"/>
      <name val="Arial"/>
      <family val="2"/>
    </font>
    <font>
      <u val="single"/>
      <sz val="5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n"/>
      <right style="thin"/>
      <top/>
      <bottom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7" fillId="0" borderId="0" xfId="0" applyFont="1" applyAlignment="1">
      <alignment/>
    </xf>
    <xf numFmtId="1" fontId="7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justify" vertical="top"/>
    </xf>
    <xf numFmtId="44" fontId="9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9" fillId="0" borderId="0" xfId="0" applyFont="1" applyAlignment="1">
      <alignment/>
    </xf>
    <xf numFmtId="1" fontId="9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/>
    </xf>
    <xf numFmtId="0" fontId="9" fillId="0" borderId="0" xfId="0" applyFont="1" applyAlignment="1">
      <alignment vertical="center"/>
    </xf>
    <xf numFmtId="1" fontId="9" fillId="0" borderId="0" xfId="0" applyNumberFormat="1" applyFont="1" applyAlignment="1">
      <alignment vertical="center"/>
    </xf>
    <xf numFmtId="2" fontId="9" fillId="0" borderId="10" xfId="0" applyNumberFormat="1" applyFont="1" applyBorder="1" applyAlignment="1">
      <alignment horizontal="center" vertical="center"/>
    </xf>
    <xf numFmtId="44" fontId="9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44" fontId="8" fillId="0" borderId="10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9" fontId="9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164" fontId="9" fillId="33" borderId="10" xfId="0" applyNumberFormat="1" applyFont="1" applyFill="1" applyBorder="1" applyAlignment="1">
      <alignment wrapText="1"/>
    </xf>
    <xf numFmtId="9" fontId="9" fillId="33" borderId="10" xfId="50" applyFont="1" applyFill="1" applyBorder="1" applyAlignment="1">
      <alignment horizontal="center" vertical="center" wrapText="1"/>
    </xf>
    <xf numFmtId="2" fontId="9" fillId="33" borderId="10" xfId="5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164" fontId="9" fillId="33" borderId="10" xfId="0" applyNumberFormat="1" applyFont="1" applyFill="1" applyBorder="1" applyAlignment="1">
      <alignment horizontal="center" wrapText="1"/>
    </xf>
    <xf numFmtId="1" fontId="9" fillId="33" borderId="10" xfId="5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 vertical="center"/>
    </xf>
    <xf numFmtId="0" fontId="5" fillId="34" borderId="11" xfId="0" applyFont="1" applyFill="1" applyBorder="1" applyAlignment="1">
      <alignment vertical="center"/>
    </xf>
    <xf numFmtId="0" fontId="5" fillId="34" borderId="12" xfId="0" applyFont="1" applyFill="1" applyBorder="1" applyAlignment="1">
      <alignment vertical="center"/>
    </xf>
    <xf numFmtId="0" fontId="5" fillId="34" borderId="13" xfId="0" applyFont="1" applyFill="1" applyBorder="1" applyAlignment="1">
      <alignment vertical="center"/>
    </xf>
    <xf numFmtId="1" fontId="9" fillId="33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/>
      <protection/>
    </xf>
    <xf numFmtId="1" fontId="8" fillId="33" borderId="10" xfId="0" applyNumberFormat="1" applyFont="1" applyFill="1" applyBorder="1" applyAlignment="1" applyProtection="1">
      <alignment horizontal="center" vertical="center"/>
      <protection/>
    </xf>
    <xf numFmtId="1" fontId="9" fillId="0" borderId="0" xfId="0" applyNumberFormat="1" applyFont="1" applyBorder="1" applyAlignment="1" applyProtection="1">
      <alignment horizontal="center" vertical="center"/>
      <protection/>
    </xf>
    <xf numFmtId="1" fontId="8" fillId="0" borderId="0" xfId="0" applyNumberFormat="1" applyFont="1" applyAlignment="1" applyProtection="1">
      <alignment horizontal="center" vertical="center"/>
      <protection/>
    </xf>
    <xf numFmtId="1" fontId="9" fillId="0" borderId="0" xfId="0" applyNumberFormat="1" applyFont="1" applyAlignment="1" applyProtection="1">
      <alignment horizontal="center" vertical="center"/>
      <protection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" fontId="9" fillId="33" borderId="14" xfId="0" applyNumberFormat="1" applyFont="1" applyFill="1" applyBorder="1" applyAlignment="1" applyProtection="1">
      <alignment horizontal="center" vertical="center"/>
      <protection/>
    </xf>
    <xf numFmtId="1" fontId="9" fillId="33" borderId="15" xfId="0" applyNumberFormat="1" applyFont="1" applyFill="1" applyBorder="1" applyAlignment="1" applyProtection="1">
      <alignment horizontal="center" vertical="center"/>
      <protection/>
    </xf>
    <xf numFmtId="1" fontId="8" fillId="33" borderId="14" xfId="0" applyNumberFormat="1" applyFont="1" applyFill="1" applyBorder="1" applyAlignment="1" applyProtection="1">
      <alignment horizontal="center" vertical="center"/>
      <protection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1" fontId="8" fillId="33" borderId="16" xfId="0" applyNumberFormat="1" applyFont="1" applyFill="1" applyBorder="1" applyAlignment="1">
      <alignment horizontal="center" vertical="center"/>
    </xf>
    <xf numFmtId="1" fontId="8" fillId="33" borderId="17" xfId="0" applyNumberFormat="1" applyFont="1" applyFill="1" applyBorder="1" applyAlignment="1">
      <alignment horizontal="center" vertical="center"/>
    </xf>
    <xf numFmtId="1" fontId="8" fillId="33" borderId="1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8" fillId="35" borderId="20" xfId="0" applyFont="1" applyFill="1" applyBorder="1" applyAlignment="1">
      <alignment horizontal="center" vertical="center" wrapText="1"/>
    </xf>
    <xf numFmtId="0" fontId="8" fillId="35" borderId="21" xfId="0" applyFont="1" applyFill="1" applyBorder="1" applyAlignment="1">
      <alignment horizontal="center" vertical="center" wrapText="1"/>
    </xf>
    <xf numFmtId="0" fontId="8" fillId="35" borderId="22" xfId="0" applyFont="1" applyFill="1" applyBorder="1" applyAlignment="1">
      <alignment horizontal="center" vertical="center" wrapText="1"/>
    </xf>
    <xf numFmtId="0" fontId="8" fillId="35" borderId="23" xfId="0" applyFont="1" applyFill="1" applyBorder="1" applyAlignment="1">
      <alignment horizontal="center" vertical="center" wrapText="1"/>
    </xf>
    <xf numFmtId="0" fontId="8" fillId="35" borderId="24" xfId="0" applyFont="1" applyFill="1" applyBorder="1" applyAlignment="1">
      <alignment horizontal="center" vertical="center" wrapText="1"/>
    </xf>
    <xf numFmtId="0" fontId="8" fillId="35" borderId="25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5" fillId="36" borderId="11" xfId="0" applyFont="1" applyFill="1" applyBorder="1" applyAlignment="1">
      <alignment horizontal="center"/>
    </xf>
    <xf numFmtId="0" fontId="5" fillId="36" borderId="12" xfId="0" applyFont="1" applyFill="1" applyBorder="1" applyAlignment="1">
      <alignment horizontal="center"/>
    </xf>
    <xf numFmtId="0" fontId="5" fillId="36" borderId="13" xfId="0" applyFont="1" applyFill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164" fontId="9" fillId="0" borderId="10" xfId="0" applyNumberFormat="1" applyFont="1" applyFill="1" applyBorder="1" applyAlignment="1">
      <alignment horizont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view="pageBreakPreview" zoomScale="75" zoomScaleNormal="75" zoomScaleSheetLayoutView="75" workbookViewId="0" topLeftCell="B43">
      <selection activeCell="D59" sqref="D59"/>
    </sheetView>
  </sheetViews>
  <sheetFormatPr defaultColWidth="9.140625" defaultRowHeight="12.75"/>
  <cols>
    <col min="1" max="1" width="4.140625" style="0" hidden="1" customWidth="1"/>
    <col min="2" max="2" width="19.28125" style="0" customWidth="1"/>
    <col min="3" max="3" width="37.140625" style="0" customWidth="1"/>
    <col min="4" max="4" width="23.28125" style="0" customWidth="1"/>
    <col min="5" max="5" width="22.28125" style="0" customWidth="1"/>
    <col min="6" max="6" width="13.8515625" style="1" customWidth="1"/>
    <col min="7" max="7" width="11.00390625" style="0" customWidth="1"/>
    <col min="8" max="9" width="12.57421875" style="0" customWidth="1"/>
    <col min="10" max="10" width="12.140625" style="0" customWidth="1"/>
    <col min="11" max="11" width="1.7109375" style="0" hidden="1" customWidth="1"/>
    <col min="12" max="12" width="13.140625" style="3" hidden="1" customWidth="1"/>
    <col min="13" max="13" width="3.140625" style="0" customWidth="1"/>
    <col min="14" max="14" width="17.421875" style="2" customWidth="1"/>
    <col min="15" max="15" width="0.9921875" style="0" customWidth="1"/>
  </cols>
  <sheetData>
    <row r="1" spans="2:14" ht="59.25" customHeight="1">
      <c r="B1" s="47" t="s">
        <v>26</v>
      </c>
      <c r="C1" s="48"/>
      <c r="D1" s="48"/>
      <c r="E1" s="48"/>
      <c r="F1" s="48"/>
      <c r="G1" s="48"/>
      <c r="H1" s="48"/>
      <c r="I1" s="48"/>
      <c r="J1" s="49"/>
      <c r="K1" s="109" t="s">
        <v>32</v>
      </c>
      <c r="L1" s="110"/>
      <c r="M1" s="110"/>
      <c r="N1" s="111"/>
    </row>
    <row r="2" spans="1:14" ht="32.25" customHeight="1">
      <c r="A2" s="31"/>
      <c r="B2" s="112" t="s">
        <v>4</v>
      </c>
      <c r="C2" s="112"/>
      <c r="D2" s="112"/>
      <c r="E2" s="112"/>
      <c r="F2" s="112"/>
      <c r="G2" s="112"/>
      <c r="H2" s="112"/>
      <c r="I2" s="113" t="s">
        <v>31</v>
      </c>
      <c r="J2" s="113"/>
      <c r="K2" s="45"/>
      <c r="L2" s="8"/>
      <c r="M2" s="45"/>
      <c r="N2" s="46"/>
    </row>
    <row r="3" spans="1:14" ht="32.25" customHeight="1">
      <c r="A3" s="45"/>
      <c r="B3" s="114" t="s">
        <v>5</v>
      </c>
      <c r="C3" s="114"/>
      <c r="D3" s="114"/>
      <c r="E3" s="114"/>
      <c r="F3" s="114"/>
      <c r="G3" s="113" t="s">
        <v>6</v>
      </c>
      <c r="H3" s="113"/>
      <c r="I3" s="113"/>
      <c r="J3" s="113"/>
      <c r="K3" s="45"/>
      <c r="L3" s="8"/>
      <c r="M3" s="45"/>
      <c r="N3" s="46"/>
    </row>
    <row r="4" spans="1:14" ht="24" customHeight="1">
      <c r="A4" s="45"/>
      <c r="B4" s="114"/>
      <c r="C4" s="114"/>
      <c r="D4" s="114"/>
      <c r="E4" s="114"/>
      <c r="F4" s="114"/>
      <c r="G4" s="42" t="s">
        <v>20</v>
      </c>
      <c r="H4" s="42" t="s">
        <v>21</v>
      </c>
      <c r="I4" s="43" t="s">
        <v>20</v>
      </c>
      <c r="J4" s="44" t="s">
        <v>21</v>
      </c>
      <c r="K4" s="45"/>
      <c r="L4" s="8"/>
      <c r="M4" s="45"/>
      <c r="N4" s="46"/>
    </row>
    <row r="5" spans="1:14" ht="13.5">
      <c r="A5" s="4"/>
      <c r="B5" s="4"/>
      <c r="C5" s="4"/>
      <c r="D5" s="4"/>
      <c r="E5" s="4"/>
      <c r="F5" s="7"/>
      <c r="G5" s="4"/>
      <c r="H5" s="4"/>
      <c r="I5" s="4"/>
      <c r="J5" s="4"/>
      <c r="K5" s="4"/>
      <c r="L5" s="5"/>
      <c r="M5" s="4"/>
      <c r="N5" s="6"/>
    </row>
    <row r="6" spans="1:14" ht="34.5">
      <c r="A6" s="4"/>
      <c r="B6" s="32">
        <v>1</v>
      </c>
      <c r="C6" s="33" t="s">
        <v>39</v>
      </c>
      <c r="D6" s="32" t="s">
        <v>10</v>
      </c>
      <c r="E6" s="32" t="s">
        <v>40</v>
      </c>
      <c r="F6" s="32"/>
      <c r="G6" s="34">
        <v>0.03</v>
      </c>
      <c r="H6" s="34">
        <v>0.2</v>
      </c>
      <c r="I6" s="35">
        <v>6</v>
      </c>
      <c r="J6" s="35">
        <v>20</v>
      </c>
      <c r="K6" s="12"/>
      <c r="L6" s="13"/>
      <c r="M6" s="12"/>
      <c r="N6" s="14"/>
    </row>
    <row r="7" spans="1:14" ht="17.25">
      <c r="A7" s="4"/>
      <c r="B7" s="32"/>
      <c r="C7" s="33"/>
      <c r="D7" s="36"/>
      <c r="E7" s="36"/>
      <c r="F7" s="37" t="e">
        <f>D7/E7</f>
        <v>#DIV/0!</v>
      </c>
      <c r="G7" s="34"/>
      <c r="H7" s="34"/>
      <c r="I7" s="35"/>
      <c r="J7" s="35"/>
      <c r="K7" s="12"/>
      <c r="L7" s="50" t="e">
        <f>IF((I6+((J6-I6)*(F7-G6)/(H6-G6)))&gt;20,"20",I6+((J6-I6)*(F7-G6)/(H6-G6)))</f>
        <v>#DIV/0!</v>
      </c>
      <c r="M7" s="51"/>
      <c r="N7" s="52" t="e">
        <f>IF(L7&lt;6,"6",L7)</f>
        <v>#DIV/0!</v>
      </c>
    </row>
    <row r="8" spans="1:14" ht="17.25">
      <c r="A8" s="4"/>
      <c r="B8" s="32">
        <v>2</v>
      </c>
      <c r="C8" s="33" t="s">
        <v>33</v>
      </c>
      <c r="D8" s="32" t="s">
        <v>11</v>
      </c>
      <c r="E8" s="32" t="s">
        <v>12</v>
      </c>
      <c r="F8" s="32"/>
      <c r="G8" s="32">
        <v>0.5</v>
      </c>
      <c r="H8" s="32">
        <v>1</v>
      </c>
      <c r="I8" s="35">
        <v>3</v>
      </c>
      <c r="J8" s="35">
        <v>10</v>
      </c>
      <c r="K8" s="12"/>
      <c r="L8" s="53"/>
      <c r="M8" s="51"/>
      <c r="N8" s="54"/>
    </row>
    <row r="9" spans="1:14" ht="17.25">
      <c r="A9" s="4"/>
      <c r="B9" s="32"/>
      <c r="C9" s="33"/>
      <c r="D9" s="36"/>
      <c r="E9" s="36"/>
      <c r="F9" s="38" t="e">
        <f>D9/E9</f>
        <v>#DIV/0!</v>
      </c>
      <c r="G9" s="32"/>
      <c r="H9" s="32"/>
      <c r="I9" s="35"/>
      <c r="J9" s="35"/>
      <c r="K9" s="12"/>
      <c r="L9" s="50" t="e">
        <f>IF((I8+((J8-I8)*(F9-G8)/(H8-G8)))&gt;10,"10",I8+((J8-I8)*(F9-G8)/(H8-G8)))</f>
        <v>#DIV/0!</v>
      </c>
      <c r="M9" s="51"/>
      <c r="N9" s="52" t="e">
        <f>IF(L9&lt;3,"3",L9)</f>
        <v>#DIV/0!</v>
      </c>
    </row>
    <row r="10" spans="1:14" ht="71.25" customHeight="1">
      <c r="A10" s="9"/>
      <c r="B10" s="32">
        <v>3</v>
      </c>
      <c r="C10" s="33" t="s">
        <v>48</v>
      </c>
      <c r="D10" s="93" t="s">
        <v>13</v>
      </c>
      <c r="E10" s="93"/>
      <c r="F10" s="32"/>
      <c r="G10" s="32">
        <v>4</v>
      </c>
      <c r="H10" s="32">
        <v>7</v>
      </c>
      <c r="I10" s="35">
        <v>3</v>
      </c>
      <c r="J10" s="35">
        <v>15</v>
      </c>
      <c r="K10" s="12"/>
      <c r="L10" s="53"/>
      <c r="M10" s="51"/>
      <c r="N10" s="54"/>
    </row>
    <row r="11" spans="1:14" ht="17.25">
      <c r="A11" s="4"/>
      <c r="B11" s="32"/>
      <c r="C11" s="33"/>
      <c r="D11" s="139"/>
      <c r="E11" s="139"/>
      <c r="F11" s="39"/>
      <c r="G11" s="32"/>
      <c r="H11" s="32"/>
      <c r="I11" s="35"/>
      <c r="J11" s="35"/>
      <c r="K11" s="12"/>
      <c r="L11" s="50">
        <f>IF((I10+((J10-I10)*(F11-4)/(7-4)))&gt;15,"15",I10+((J10-I10)*(F11-4)/(7-4)))</f>
        <v>-13</v>
      </c>
      <c r="M11" s="51"/>
      <c r="N11" s="52" t="str">
        <f>IF(L11&lt;3,"3",L11)</f>
        <v>3</v>
      </c>
    </row>
    <row r="12" spans="1:14" ht="51.75">
      <c r="A12" s="4"/>
      <c r="B12" s="32">
        <v>4</v>
      </c>
      <c r="C12" s="33" t="s">
        <v>41</v>
      </c>
      <c r="D12" s="32" t="s">
        <v>15</v>
      </c>
      <c r="E12" s="32" t="s">
        <v>40</v>
      </c>
      <c r="F12" s="32"/>
      <c r="G12" s="34">
        <v>0.1</v>
      </c>
      <c r="H12" s="34">
        <v>0.3</v>
      </c>
      <c r="I12" s="35">
        <v>6</v>
      </c>
      <c r="J12" s="35">
        <v>20</v>
      </c>
      <c r="K12" s="12"/>
      <c r="L12" s="53"/>
      <c r="M12" s="51"/>
      <c r="N12" s="54"/>
    </row>
    <row r="13" spans="1:14" ht="17.25">
      <c r="A13" s="4"/>
      <c r="B13" s="32"/>
      <c r="C13" s="33"/>
      <c r="D13" s="40"/>
      <c r="E13" s="36"/>
      <c r="F13" s="37" t="e">
        <f>D13/E13</f>
        <v>#DIV/0!</v>
      </c>
      <c r="G13" s="34"/>
      <c r="H13" s="34"/>
      <c r="I13" s="35"/>
      <c r="J13" s="35"/>
      <c r="K13" s="12"/>
      <c r="L13" s="50" t="e">
        <f>IF((I12+((J12-I12)*(F13-G12)/(H12-G12)))&gt;20,"20",I12+((J12-I12)*(F13-G12)/(H12-G12)))</f>
        <v>#DIV/0!</v>
      </c>
      <c r="M13" s="51"/>
      <c r="N13" s="52" t="e">
        <f>IF(L13&lt;6,"6",L13)</f>
        <v>#DIV/0!</v>
      </c>
    </row>
    <row r="14" spans="1:14" ht="74.25" customHeight="1">
      <c r="A14" s="4"/>
      <c r="B14" s="32">
        <v>5</v>
      </c>
      <c r="C14" s="33" t="s">
        <v>42</v>
      </c>
      <c r="D14" s="32" t="s">
        <v>14</v>
      </c>
      <c r="E14" s="32" t="s">
        <v>40</v>
      </c>
      <c r="F14" s="32"/>
      <c r="G14" s="34">
        <v>0.01</v>
      </c>
      <c r="H14" s="34">
        <v>0.1</v>
      </c>
      <c r="I14" s="35">
        <v>6</v>
      </c>
      <c r="J14" s="35">
        <v>15</v>
      </c>
      <c r="K14" s="12"/>
      <c r="L14" s="53"/>
      <c r="M14" s="51"/>
      <c r="N14" s="54"/>
    </row>
    <row r="15" spans="1:14" ht="17.25">
      <c r="A15" s="4"/>
      <c r="B15" s="32"/>
      <c r="C15" s="33"/>
      <c r="D15" s="40"/>
      <c r="E15" s="36"/>
      <c r="F15" s="37" t="e">
        <f>D15/E15</f>
        <v>#DIV/0!</v>
      </c>
      <c r="G15" s="34"/>
      <c r="H15" s="34"/>
      <c r="I15" s="35"/>
      <c r="J15" s="35"/>
      <c r="K15" s="12"/>
      <c r="L15" s="50" t="e">
        <f>IF((I14+((J14-I14)*(F15-G14)/(H14-G14)))&gt;15,"15",I14+((J14-I14)*(F15-G14)/(H14-G14)))</f>
        <v>#DIV/0!</v>
      </c>
      <c r="M15" s="51"/>
      <c r="N15" s="52" t="e">
        <f>IF(L15&lt;6,"6",L15)</f>
        <v>#DIV/0!</v>
      </c>
    </row>
    <row r="16" spans="1:14" ht="69">
      <c r="A16" s="4"/>
      <c r="B16" s="56">
        <v>6</v>
      </c>
      <c r="C16" s="57" t="s">
        <v>0</v>
      </c>
      <c r="D16" s="32" t="s">
        <v>15</v>
      </c>
      <c r="E16" s="32" t="s">
        <v>14</v>
      </c>
      <c r="F16" s="32"/>
      <c r="G16" s="32" t="s">
        <v>43</v>
      </c>
      <c r="H16" s="32" t="s">
        <v>1</v>
      </c>
      <c r="I16" s="35">
        <v>3</v>
      </c>
      <c r="J16" s="35">
        <v>5</v>
      </c>
      <c r="K16" s="12"/>
      <c r="L16" s="55"/>
      <c r="M16" s="51"/>
      <c r="N16" s="54"/>
    </row>
    <row r="17" spans="1:14" ht="17.25">
      <c r="A17" s="4"/>
      <c r="B17" s="32"/>
      <c r="C17" s="33"/>
      <c r="D17" s="40"/>
      <c r="E17" s="40"/>
      <c r="F17" s="41" t="e">
        <f>D17/E17</f>
        <v>#DIV/0!</v>
      </c>
      <c r="G17" s="32"/>
      <c r="H17" s="32"/>
      <c r="I17" s="35"/>
      <c r="J17" s="35"/>
      <c r="K17" s="12"/>
      <c r="L17" s="50" t="e">
        <f>IF(F17&lt;6,3,5)</f>
        <v>#DIV/0!</v>
      </c>
      <c r="M17" s="51"/>
      <c r="N17" s="52" t="e">
        <f>IF(L17&lt;3,"3",L17)</f>
        <v>#DIV/0!</v>
      </c>
    </row>
    <row r="18" spans="1:14" ht="12.75" customHeight="1">
      <c r="A18" s="4"/>
      <c r="B18" s="117">
        <v>7</v>
      </c>
      <c r="C18" s="115" t="s">
        <v>34</v>
      </c>
      <c r="D18" s="93" t="s">
        <v>16</v>
      </c>
      <c r="E18" s="93" t="s">
        <v>17</v>
      </c>
      <c r="F18" s="93"/>
      <c r="G18" s="116" t="s">
        <v>44</v>
      </c>
      <c r="H18" s="116" t="s">
        <v>38</v>
      </c>
      <c r="I18" s="71">
        <v>6</v>
      </c>
      <c r="J18" s="71">
        <v>20</v>
      </c>
      <c r="K18" s="12"/>
      <c r="L18" s="55"/>
      <c r="M18" s="51"/>
      <c r="N18" s="54"/>
    </row>
    <row r="19" spans="1:14" ht="67.5" customHeight="1">
      <c r="A19" s="4"/>
      <c r="B19" s="117"/>
      <c r="C19" s="115"/>
      <c r="D19" s="93"/>
      <c r="E19" s="93"/>
      <c r="F19" s="93"/>
      <c r="G19" s="116"/>
      <c r="H19" s="116"/>
      <c r="I19" s="71"/>
      <c r="J19" s="71"/>
      <c r="K19" s="12"/>
      <c r="L19" s="55"/>
      <c r="M19" s="51"/>
      <c r="N19" s="54"/>
    </row>
    <row r="20" spans="1:14" ht="17.25">
      <c r="A20" s="4"/>
      <c r="B20" s="32"/>
      <c r="C20" s="33"/>
      <c r="D20" s="40"/>
      <c r="E20" s="40"/>
      <c r="F20" s="37" t="e">
        <f>D20/E20</f>
        <v>#DIV/0!</v>
      </c>
      <c r="G20" s="34"/>
      <c r="H20" s="34"/>
      <c r="I20" s="35"/>
      <c r="J20" s="35"/>
      <c r="K20" s="12"/>
      <c r="L20" s="50" t="e">
        <f>IF(F20&lt;1%,6,20)</f>
        <v>#DIV/0!</v>
      </c>
      <c r="M20" s="51"/>
      <c r="N20" s="52" t="e">
        <f>IF(L20&lt;6,"6",L20)</f>
        <v>#DIV/0!</v>
      </c>
    </row>
    <row r="21" spans="1:14" ht="17.25">
      <c r="A21" s="4"/>
      <c r="B21" s="32">
        <v>8</v>
      </c>
      <c r="C21" s="33" t="s">
        <v>35</v>
      </c>
      <c r="D21" s="118" t="s">
        <v>18</v>
      </c>
      <c r="E21" s="118"/>
      <c r="F21" s="32"/>
      <c r="G21" s="32">
        <v>1</v>
      </c>
      <c r="H21" s="32">
        <v>5</v>
      </c>
      <c r="I21" s="35">
        <v>6</v>
      </c>
      <c r="J21" s="35">
        <v>10</v>
      </c>
      <c r="K21" s="12"/>
      <c r="L21" s="55"/>
      <c r="M21" s="51"/>
      <c r="N21" s="54"/>
    </row>
    <row r="22" spans="1:14" ht="17.25">
      <c r="A22" s="4"/>
      <c r="B22" s="32"/>
      <c r="C22" s="33"/>
      <c r="D22" s="119"/>
      <c r="E22" s="119"/>
      <c r="F22" s="39"/>
      <c r="G22" s="32"/>
      <c r="H22" s="32"/>
      <c r="I22" s="35"/>
      <c r="J22" s="35"/>
      <c r="K22" s="12"/>
      <c r="L22" s="50">
        <f>IF((I21+((J21-I21)*(F22-G21)/(H21-G21)))&gt;10,"10",I21+(J21-I21)*(F22-G21)/(H21-G21))</f>
        <v>5</v>
      </c>
      <c r="M22" s="51"/>
      <c r="N22" s="52" t="str">
        <f>IF(L22&lt;6,"6",L22)</f>
        <v>6</v>
      </c>
    </row>
    <row r="23" spans="1:14" ht="34.5">
      <c r="A23" s="4"/>
      <c r="B23" s="32">
        <v>9</v>
      </c>
      <c r="C23" s="33" t="s">
        <v>36</v>
      </c>
      <c r="D23" s="118" t="s">
        <v>19</v>
      </c>
      <c r="E23" s="118"/>
      <c r="F23" s="32"/>
      <c r="G23" s="32" t="s">
        <v>2</v>
      </c>
      <c r="H23" s="32" t="s">
        <v>3</v>
      </c>
      <c r="I23" s="35">
        <v>7</v>
      </c>
      <c r="J23" s="35">
        <v>25</v>
      </c>
      <c r="K23" s="12"/>
      <c r="L23" s="55"/>
      <c r="M23" s="51"/>
      <c r="N23" s="54"/>
    </row>
    <row r="24" spans="1:14" ht="17.25">
      <c r="A24" s="4"/>
      <c r="B24" s="32"/>
      <c r="C24" s="33"/>
      <c r="D24" s="119"/>
      <c r="E24" s="119"/>
      <c r="F24" s="39"/>
      <c r="G24" s="32"/>
      <c r="H24" s="32"/>
      <c r="I24" s="35"/>
      <c r="J24" s="35"/>
      <c r="K24" s="12"/>
      <c r="L24" s="50">
        <f>IF((I23+((J23-I23)*(F24-5)/(30-5)))&gt;25,"25",I23+((J23-I23)*(F24-5)/(30-5)))</f>
        <v>3.4</v>
      </c>
      <c r="M24" s="51"/>
      <c r="N24" s="52" t="str">
        <f>IF(L24&lt;7,"7",L24)</f>
        <v>7</v>
      </c>
    </row>
    <row r="25" spans="1:14" ht="17.25" customHeight="1">
      <c r="A25" s="4"/>
      <c r="B25" s="93">
        <v>10</v>
      </c>
      <c r="C25" s="94" t="s">
        <v>29</v>
      </c>
      <c r="D25" s="95"/>
      <c r="E25" s="96"/>
      <c r="F25" s="123" t="s">
        <v>30</v>
      </c>
      <c r="G25" s="32" t="s">
        <v>27</v>
      </c>
      <c r="H25" s="32" t="s">
        <v>28</v>
      </c>
      <c r="I25" s="71">
        <v>4</v>
      </c>
      <c r="J25" s="71">
        <v>10</v>
      </c>
      <c r="K25" s="12"/>
      <c r="L25" s="55"/>
      <c r="M25" s="51"/>
      <c r="N25" s="54"/>
    </row>
    <row r="26" spans="1:14" ht="15.75" customHeight="1">
      <c r="A26" s="4"/>
      <c r="B26" s="93"/>
      <c r="C26" s="97"/>
      <c r="D26" s="98"/>
      <c r="E26" s="99"/>
      <c r="F26" s="123"/>
      <c r="G26" s="93">
        <v>2</v>
      </c>
      <c r="H26" s="93">
        <v>10</v>
      </c>
      <c r="I26" s="71"/>
      <c r="J26" s="71"/>
      <c r="K26" s="12"/>
      <c r="L26" s="63" t="e">
        <f>IF((I25+((J25-I25)*(F25-2)/(10-2)))&gt;10,"10",I25+((J25-I25)*(F25-2)/(10-2)))</f>
        <v>#VALUE!</v>
      </c>
      <c r="M26" s="51"/>
      <c r="N26" s="65" t="e">
        <f>IF(L26&lt;4,"4",L26)</f>
        <v>#VALUE!</v>
      </c>
    </row>
    <row r="27" spans="1:14" ht="21.75" customHeight="1">
      <c r="A27" s="4"/>
      <c r="B27" s="93"/>
      <c r="C27" s="100"/>
      <c r="D27" s="101"/>
      <c r="E27" s="102"/>
      <c r="F27" s="123"/>
      <c r="G27" s="93"/>
      <c r="H27" s="93"/>
      <c r="I27" s="71"/>
      <c r="J27" s="71"/>
      <c r="K27" s="12"/>
      <c r="L27" s="64"/>
      <c r="M27" s="51"/>
      <c r="N27" s="66" t="str">
        <f>IF(L27&lt;7,"7",L27)</f>
        <v>7</v>
      </c>
    </row>
    <row r="28" spans="1:14" ht="17.25">
      <c r="A28" s="4"/>
      <c r="B28" s="12"/>
      <c r="C28" s="12"/>
      <c r="D28" s="16"/>
      <c r="E28" s="16"/>
      <c r="F28" s="17"/>
      <c r="G28" s="12"/>
      <c r="H28" s="12"/>
      <c r="I28" s="12"/>
      <c r="J28" s="12"/>
      <c r="K28" s="12"/>
      <c r="L28" s="15"/>
      <c r="M28" s="12"/>
      <c r="N28" s="14"/>
    </row>
    <row r="29" spans="1:14" ht="18" thickBot="1">
      <c r="A29" s="4"/>
      <c r="B29" s="12"/>
      <c r="C29" s="12"/>
      <c r="D29" s="16"/>
      <c r="E29" s="16"/>
      <c r="F29" s="17"/>
      <c r="G29" s="12"/>
      <c r="H29" s="12"/>
      <c r="I29" s="12"/>
      <c r="J29" s="12"/>
      <c r="K29" s="12"/>
      <c r="L29" s="15"/>
      <c r="M29" s="12"/>
      <c r="N29" s="14"/>
    </row>
    <row r="30" spans="1:14" ht="18" thickTop="1">
      <c r="A30" s="4"/>
      <c r="B30" s="81" t="s">
        <v>7</v>
      </c>
      <c r="C30" s="82"/>
      <c r="D30" s="82"/>
      <c r="E30" s="83"/>
      <c r="F30" s="81">
        <v>50</v>
      </c>
      <c r="G30" s="83"/>
      <c r="H30" s="25"/>
      <c r="I30" s="25"/>
      <c r="J30" s="25"/>
      <c r="K30" s="25"/>
      <c r="L30" s="18"/>
      <c r="M30" s="25"/>
      <c r="N30" s="67" t="e">
        <f>N7+N9+N11+N13+N15+N17+N20+N22+N24+N26</f>
        <v>#DIV/0!</v>
      </c>
    </row>
    <row r="31" spans="1:14" ht="17.25">
      <c r="A31" s="4"/>
      <c r="B31" s="81" t="s">
        <v>8</v>
      </c>
      <c r="C31" s="82"/>
      <c r="D31" s="82"/>
      <c r="E31" s="83"/>
      <c r="F31" s="81">
        <v>150</v>
      </c>
      <c r="G31" s="83"/>
      <c r="H31" s="25"/>
      <c r="I31" s="26"/>
      <c r="J31" s="25"/>
      <c r="K31" s="25"/>
      <c r="L31" s="18"/>
      <c r="M31" s="25"/>
      <c r="N31" s="68"/>
    </row>
    <row r="32" spans="1:14" ht="18" thickBot="1">
      <c r="A32" s="4"/>
      <c r="B32" s="120" t="s">
        <v>9</v>
      </c>
      <c r="C32" s="121"/>
      <c r="D32" s="121"/>
      <c r="E32" s="122"/>
      <c r="F32" s="81">
        <v>100</v>
      </c>
      <c r="G32" s="83"/>
      <c r="H32" s="25"/>
      <c r="I32" s="25"/>
      <c r="J32" s="25"/>
      <c r="K32" s="25"/>
      <c r="L32" s="18"/>
      <c r="M32" s="25"/>
      <c r="N32" s="69"/>
    </row>
    <row r="33" spans="1:14" ht="18" thickTop="1">
      <c r="A33" s="4"/>
      <c r="B33" s="25"/>
      <c r="C33" s="25"/>
      <c r="D33" s="25"/>
      <c r="E33" s="25"/>
      <c r="F33" s="19"/>
      <c r="G33" s="25"/>
      <c r="H33" s="25"/>
      <c r="I33" s="25"/>
      <c r="J33" s="25"/>
      <c r="K33" s="25"/>
      <c r="L33" s="15"/>
      <c r="M33" s="25"/>
      <c r="N33" s="14"/>
    </row>
    <row r="34" spans="2:14" ht="15.75">
      <c r="B34" s="20"/>
      <c r="C34" s="20"/>
      <c r="D34" s="20"/>
      <c r="E34" s="20"/>
      <c r="F34" s="21"/>
      <c r="G34" s="20"/>
      <c r="H34" s="20"/>
      <c r="I34" s="20"/>
      <c r="J34" s="20"/>
      <c r="K34" s="20"/>
      <c r="L34" s="22"/>
      <c r="M34" s="20"/>
      <c r="N34" s="23"/>
    </row>
    <row r="35" spans="2:14" ht="40.5" customHeight="1">
      <c r="B35" s="103" t="s">
        <v>37</v>
      </c>
      <c r="C35" s="104"/>
      <c r="D35" s="105"/>
      <c r="E35" s="20"/>
      <c r="F35" s="75" t="s">
        <v>50</v>
      </c>
      <c r="G35" s="76"/>
      <c r="H35" s="76"/>
      <c r="I35" s="76"/>
      <c r="J35" s="76"/>
      <c r="K35" s="76"/>
      <c r="L35" s="76"/>
      <c r="M35" s="76"/>
      <c r="N35" s="77"/>
    </row>
    <row r="36" spans="1:14" ht="12.75" customHeight="1">
      <c r="A36" s="84"/>
      <c r="B36" s="72" t="s">
        <v>23</v>
      </c>
      <c r="C36" s="87" t="s">
        <v>22</v>
      </c>
      <c r="D36" s="90" t="s">
        <v>24</v>
      </c>
      <c r="E36" s="70"/>
      <c r="F36" s="75" t="s">
        <v>51</v>
      </c>
      <c r="G36" s="76"/>
      <c r="H36" s="76"/>
      <c r="I36" s="76"/>
      <c r="J36" s="76"/>
      <c r="K36" s="76"/>
      <c r="L36" s="76"/>
      <c r="M36" s="76"/>
      <c r="N36" s="77"/>
    </row>
    <row r="37" spans="1:14" ht="43.5" customHeight="1">
      <c r="A37" s="84"/>
      <c r="B37" s="85"/>
      <c r="C37" s="88"/>
      <c r="D37" s="91"/>
      <c r="E37" s="70"/>
      <c r="F37" s="78"/>
      <c r="G37" s="79"/>
      <c r="H37" s="79"/>
      <c r="I37" s="79"/>
      <c r="J37" s="79"/>
      <c r="K37" s="79"/>
      <c r="L37" s="79"/>
      <c r="M37" s="79"/>
      <c r="N37" s="80"/>
    </row>
    <row r="38" spans="1:14" ht="15.75" customHeight="1">
      <c r="A38" s="84"/>
      <c r="B38" s="85"/>
      <c r="C38" s="88"/>
      <c r="D38" s="91"/>
      <c r="E38" s="70"/>
      <c r="F38" s="106" t="s">
        <v>45</v>
      </c>
      <c r="G38" s="90"/>
      <c r="H38" s="130" t="s">
        <v>49</v>
      </c>
      <c r="I38" s="131"/>
      <c r="J38" s="131"/>
      <c r="K38" s="131"/>
      <c r="L38" s="131"/>
      <c r="M38" s="131"/>
      <c r="N38" s="132"/>
    </row>
    <row r="39" spans="1:14" ht="15.75" customHeight="1">
      <c r="A39" s="84"/>
      <c r="B39" s="86"/>
      <c r="C39" s="89"/>
      <c r="D39" s="92"/>
      <c r="E39" s="70"/>
      <c r="F39" s="107"/>
      <c r="G39" s="91"/>
      <c r="H39" s="133"/>
      <c r="I39" s="134"/>
      <c r="J39" s="134"/>
      <c r="K39" s="134"/>
      <c r="L39" s="134"/>
      <c r="M39" s="134"/>
      <c r="N39" s="135"/>
    </row>
    <row r="40" spans="1:14" ht="49.5" customHeight="1">
      <c r="A40" s="84"/>
      <c r="B40" s="10"/>
      <c r="C40" s="10" t="e">
        <f>B41*D40</f>
        <v>#DIV/0!</v>
      </c>
      <c r="D40" s="27" t="e">
        <f>(N30-F30)/100</f>
        <v>#DIV/0!</v>
      </c>
      <c r="E40" s="24"/>
      <c r="F40" s="108"/>
      <c r="G40" s="92"/>
      <c r="H40" s="136"/>
      <c r="I40" s="137"/>
      <c r="J40" s="137"/>
      <c r="K40" s="137"/>
      <c r="L40" s="137"/>
      <c r="M40" s="137"/>
      <c r="N40" s="138"/>
    </row>
    <row r="41" spans="1:14" ht="68.25" customHeight="1">
      <c r="A41" s="11"/>
      <c r="B41" s="10">
        <f>(B40*20/100)+B40</f>
        <v>0</v>
      </c>
      <c r="C41" s="28"/>
      <c r="D41" s="29"/>
      <c r="E41" s="24"/>
      <c r="F41" s="106" t="s">
        <v>46</v>
      </c>
      <c r="G41" s="90"/>
      <c r="H41" s="130" t="s">
        <v>49</v>
      </c>
      <c r="I41" s="131"/>
      <c r="J41" s="131"/>
      <c r="K41" s="131"/>
      <c r="L41" s="131"/>
      <c r="M41" s="131"/>
      <c r="N41" s="132"/>
    </row>
    <row r="42" spans="1:14" ht="17.25">
      <c r="A42" s="7"/>
      <c r="B42" s="19"/>
      <c r="C42" s="19"/>
      <c r="D42" s="19"/>
      <c r="E42" s="20"/>
      <c r="F42" s="108"/>
      <c r="G42" s="92"/>
      <c r="H42" s="133"/>
      <c r="I42" s="134"/>
      <c r="J42" s="134"/>
      <c r="K42" s="134"/>
      <c r="L42" s="134"/>
      <c r="M42" s="134"/>
      <c r="N42" s="135"/>
    </row>
    <row r="43" spans="1:14" ht="17.25">
      <c r="A43" s="7"/>
      <c r="B43" s="19"/>
      <c r="C43" s="72" t="s">
        <v>25</v>
      </c>
      <c r="D43" s="19"/>
      <c r="E43" s="20"/>
      <c r="F43" s="124" t="s">
        <v>47</v>
      </c>
      <c r="G43" s="125"/>
      <c r="H43" s="130" t="s">
        <v>49</v>
      </c>
      <c r="I43" s="131"/>
      <c r="J43" s="131"/>
      <c r="K43" s="131"/>
      <c r="L43" s="131"/>
      <c r="M43" s="131"/>
      <c r="N43" s="132"/>
    </row>
    <row r="44" spans="1:14" ht="17.25">
      <c r="A44" s="7"/>
      <c r="B44" s="19"/>
      <c r="C44" s="73"/>
      <c r="D44" s="19"/>
      <c r="E44" s="20"/>
      <c r="F44" s="126"/>
      <c r="G44" s="127"/>
      <c r="H44" s="133"/>
      <c r="I44" s="134"/>
      <c r="J44" s="134"/>
      <c r="K44" s="134"/>
      <c r="L44" s="134"/>
      <c r="M44" s="134"/>
      <c r="N44" s="135"/>
    </row>
    <row r="45" spans="1:14" ht="17.25">
      <c r="A45" s="7"/>
      <c r="B45" s="19"/>
      <c r="C45" s="73"/>
      <c r="D45" s="19"/>
      <c r="E45" s="20"/>
      <c r="F45" s="126"/>
      <c r="G45" s="127"/>
      <c r="H45" s="133"/>
      <c r="I45" s="134"/>
      <c r="J45" s="134"/>
      <c r="K45" s="134"/>
      <c r="L45" s="134"/>
      <c r="M45" s="134"/>
      <c r="N45" s="135"/>
    </row>
    <row r="46" spans="1:14" ht="17.25">
      <c r="A46" s="7"/>
      <c r="B46" s="19"/>
      <c r="C46" s="74"/>
      <c r="D46" s="19"/>
      <c r="E46" s="20"/>
      <c r="F46" s="126"/>
      <c r="G46" s="127"/>
      <c r="H46" s="133"/>
      <c r="I46" s="134"/>
      <c r="J46" s="134"/>
      <c r="K46" s="134"/>
      <c r="L46" s="134"/>
      <c r="M46" s="134"/>
      <c r="N46" s="135"/>
    </row>
    <row r="47" spans="1:14" ht="24" customHeight="1">
      <c r="A47" s="7"/>
      <c r="B47" s="19"/>
      <c r="C47" s="30" t="e">
        <f>B41+C40</f>
        <v>#DIV/0!</v>
      </c>
      <c r="D47" s="19"/>
      <c r="E47" s="20"/>
      <c r="F47" s="128"/>
      <c r="G47" s="129"/>
      <c r="H47" s="136"/>
      <c r="I47" s="137"/>
      <c r="J47" s="137"/>
      <c r="K47" s="137"/>
      <c r="L47" s="137"/>
      <c r="M47" s="137"/>
      <c r="N47" s="138"/>
    </row>
    <row r="49" spans="2:14" ht="312" customHeight="1">
      <c r="B49" s="59" t="s">
        <v>52</v>
      </c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</row>
    <row r="50" ht="12.75">
      <c r="B50" s="58"/>
    </row>
    <row r="51" spans="2:14" ht="12.75">
      <c r="B51" s="61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</row>
    <row r="52" spans="2:14" ht="14.25" customHeight="1"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</row>
  </sheetData>
  <sheetProtection/>
  <mergeCells count="53">
    <mergeCell ref="F41:G42"/>
    <mergeCell ref="F43:G47"/>
    <mergeCell ref="H38:N40"/>
    <mergeCell ref="H41:N42"/>
    <mergeCell ref="H43:N47"/>
    <mergeCell ref="D11:E11"/>
    <mergeCell ref="J18:J19"/>
    <mergeCell ref="H18:H19"/>
    <mergeCell ref="D23:E23"/>
    <mergeCell ref="D22:E22"/>
    <mergeCell ref="B32:E32"/>
    <mergeCell ref="F30:G30"/>
    <mergeCell ref="F31:G31"/>
    <mergeCell ref="F32:G32"/>
    <mergeCell ref="B25:B27"/>
    <mergeCell ref="F25:F27"/>
    <mergeCell ref="D24:E24"/>
    <mergeCell ref="B18:B19"/>
    <mergeCell ref="D18:D19"/>
    <mergeCell ref="E18:E19"/>
    <mergeCell ref="F18:F19"/>
    <mergeCell ref="D10:E10"/>
    <mergeCell ref="D21:E21"/>
    <mergeCell ref="F38:G40"/>
    <mergeCell ref="K1:N1"/>
    <mergeCell ref="B2:H2"/>
    <mergeCell ref="G3:H3"/>
    <mergeCell ref="I2:J3"/>
    <mergeCell ref="B3:F4"/>
    <mergeCell ref="I18:I19"/>
    <mergeCell ref="C18:C19"/>
    <mergeCell ref="G18:G19"/>
    <mergeCell ref="G26:G27"/>
    <mergeCell ref="B31:E31"/>
    <mergeCell ref="A36:A40"/>
    <mergeCell ref="B36:B39"/>
    <mergeCell ref="C36:C39"/>
    <mergeCell ref="D36:D39"/>
    <mergeCell ref="H26:H27"/>
    <mergeCell ref="B30:E30"/>
    <mergeCell ref="C25:E27"/>
    <mergeCell ref="B35:D35"/>
    <mergeCell ref="F35:N35"/>
    <mergeCell ref="B49:N49"/>
    <mergeCell ref="B51:N52"/>
    <mergeCell ref="L26:L27"/>
    <mergeCell ref="N26:N27"/>
    <mergeCell ref="N30:N32"/>
    <mergeCell ref="E36:E39"/>
    <mergeCell ref="I25:I27"/>
    <mergeCell ref="C43:C46"/>
    <mergeCell ref="J25:J27"/>
    <mergeCell ref="F36:N37"/>
  </mergeCells>
  <printOptions horizontalCentered="1" verticalCentered="1"/>
  <pageMargins left="0" right="0" top="0" bottom="0" header="0" footer="0"/>
  <pageSetup horizontalDpi="600" verticalDpi="600" orientation="portrait" paperSize="9" scale="55" r:id="rId1"/>
  <headerFooter alignWithMargins="0">
    <oddHeader>&amp;LMod. 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CalcoloRating2012</dc:title>
  <dc:subject/>
  <dc:creator>ANCEAQ</dc:creator>
  <cp:keywords/>
  <dc:description/>
  <cp:lastModifiedBy>admin</cp:lastModifiedBy>
  <cp:lastPrinted>2013-10-24T05:18:08Z</cp:lastPrinted>
  <dcterms:created xsi:type="dcterms:W3CDTF">2010-11-18T13:30:25Z</dcterms:created>
  <dcterms:modified xsi:type="dcterms:W3CDTF">2016-07-14T14:27:21Z</dcterms:modified>
  <cp:category/>
  <cp:version/>
  <cp:contentType/>
  <cp:contentStatus/>
</cp:coreProperties>
</file>